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hipanga\Documents\Bid Documents\FY 2024_2025\W RFQ TSBMUN 01 2024 25\"/>
    </mc:Choice>
  </mc:AlternateContent>
  <xr:revisionPtr revIDLastSave="0" documentId="13_ncr:1_{EC70318F-B83D-41B7-BEAB-2634E9AA1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uncil office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7" l="1"/>
  <c r="G69" i="7" l="1"/>
  <c r="G96" i="7" l="1"/>
  <c r="G97" i="7" s="1"/>
  <c r="D112" i="7" s="1"/>
  <c r="G91" i="7"/>
  <c r="G90" i="7"/>
  <c r="G92" i="7" l="1"/>
  <c r="D111" i="7" s="1"/>
  <c r="G6" i="7"/>
  <c r="G84" i="7" l="1"/>
  <c r="G83" i="7"/>
  <c r="G82" i="7"/>
  <c r="G77" i="7"/>
  <c r="G76" i="7"/>
  <c r="G75" i="7"/>
  <c r="G74" i="7"/>
  <c r="G86" i="7" l="1"/>
  <c r="D110" i="7"/>
  <c r="G78" i="7"/>
  <c r="D109" i="7" s="1"/>
  <c r="G8" i="7"/>
  <c r="G7" i="7"/>
  <c r="G5" i="7"/>
  <c r="G68" i="7"/>
  <c r="G63" i="7"/>
  <c r="G50" i="7"/>
  <c r="G49" i="7"/>
  <c r="G14" i="7"/>
  <c r="G15" i="7"/>
  <c r="G16" i="7"/>
  <c r="G13" i="7"/>
  <c r="G62" i="7"/>
  <c r="G57" i="7"/>
  <c r="G56" i="7"/>
  <c r="G51" i="7"/>
  <c r="G44" i="7"/>
  <c r="G43" i="7"/>
  <c r="G42" i="7"/>
  <c r="G41" i="7"/>
  <c r="G36" i="7"/>
  <c r="G35" i="7"/>
  <c r="G34" i="7"/>
  <c r="G33" i="7"/>
  <c r="G32" i="7"/>
  <c r="G31" i="7"/>
  <c r="G30" i="7"/>
  <c r="G29" i="7"/>
  <c r="G28" i="7"/>
  <c r="G23" i="7"/>
  <c r="G22" i="7"/>
  <c r="G21" i="7"/>
  <c r="G70" i="7" l="1"/>
  <c r="G37" i="7"/>
  <c r="G58" i="7"/>
  <c r="D106" i="7" s="1"/>
  <c r="G64" i="7"/>
  <c r="D107" i="7" s="1"/>
  <c r="G9" i="7"/>
  <c r="D103" i="7"/>
  <c r="G24" i="7"/>
  <c r="D102" i="7" s="1"/>
  <c r="G45" i="7"/>
  <c r="D104" i="7" s="1"/>
  <c r="D108" i="7"/>
  <c r="G17" i="7"/>
  <c r="D101" i="7" s="1"/>
  <c r="G52" i="7"/>
  <c r="D105" i="7" s="1"/>
  <c r="D113" i="7" l="1"/>
  <c r="D115" i="7" s="1"/>
  <c r="D100" i="7"/>
  <c r="D114" i="7" l="1"/>
  <c r="D116" i="7" s="1"/>
</calcChain>
</file>

<file path=xl/sharedStrings.xml><?xml version="1.0" encoding="utf-8"?>
<sst xmlns="http://schemas.openxmlformats.org/spreadsheetml/2006/main" count="217" uniqueCount="93">
  <si>
    <t>Item</t>
  </si>
  <si>
    <t>Description</t>
  </si>
  <si>
    <t>Qty</t>
  </si>
  <si>
    <t>Rate (N$)</t>
  </si>
  <si>
    <t>Amount (N$)</t>
  </si>
  <si>
    <t>PRELIMINARY AND GENERAL ITEMS</t>
  </si>
  <si>
    <t>Site establishment</t>
  </si>
  <si>
    <t>Lump sum</t>
  </si>
  <si>
    <t xml:space="preserve">Contractors Obligations </t>
  </si>
  <si>
    <t xml:space="preserve">Time Related </t>
  </si>
  <si>
    <t>No</t>
  </si>
  <si>
    <t>Supply and erection of project name board</t>
  </si>
  <si>
    <t>Total Carried to summary</t>
  </si>
  <si>
    <t>EXCAVATION,FILLING &amp; SOIL POISONINIG</t>
  </si>
  <si>
    <t>Termite poison to bottom and sides of foundation trenches</t>
  </si>
  <si>
    <t>Termite poison under floor</t>
  </si>
  <si>
    <t xml:space="preserve">Earth backfilling with suitable and compacted material under surface bed </t>
  </si>
  <si>
    <t>CONCRETE WORKS</t>
  </si>
  <si>
    <t>Concrete lintels as per the SABS  Standards</t>
  </si>
  <si>
    <t>m</t>
  </si>
  <si>
    <t>BRICK WORK, PLASTERING &amp; WATERPROOFING</t>
  </si>
  <si>
    <t>m3</t>
  </si>
  <si>
    <t>m2</t>
  </si>
  <si>
    <t>Dampcourse225mm*40m 250mic</t>
  </si>
  <si>
    <t>AMOUNT</t>
  </si>
  <si>
    <t>DESCRIPTION</t>
  </si>
  <si>
    <t>PRELIMINARY AND GENERALS</t>
  </si>
  <si>
    <t>EXCAVATION WORKS,FILLING &amp; SOIL POISONING</t>
  </si>
  <si>
    <t>BRICK WORKS, PLASTERING AND WATER PROOFING</t>
  </si>
  <si>
    <t>SUBTOTAL</t>
  </si>
  <si>
    <t>CONTIGENCIES 10%</t>
  </si>
  <si>
    <t>MATERIALS</t>
  </si>
  <si>
    <t>None</t>
  </si>
  <si>
    <t>Concrete in surface bed</t>
  </si>
  <si>
    <t>Cement for foundation (50kg 42.5N)</t>
  </si>
  <si>
    <t>Cement for floor slab (50kg 42.5N)</t>
  </si>
  <si>
    <t>Concret stones (19mm)</t>
  </si>
  <si>
    <t>Building sand</t>
  </si>
  <si>
    <t>ROOF STRUCTURAL STEELWORK</t>
  </si>
  <si>
    <t>Floor tilling (600x600mm ceramic tiles)</t>
  </si>
  <si>
    <t>PAINT AND TILLING WORKS</t>
  </si>
  <si>
    <t>Foundation brick wall in class  14MPa cement brick in 1:4 cement mortar brick force elsewhere</t>
  </si>
  <si>
    <t>One primer coat and two coats approved acrylic emulsion paint on plastered internal and external wall</t>
  </si>
  <si>
    <t>One final coat and two coats approved acrylic emulsion paint on plastered internal and external wall</t>
  </si>
  <si>
    <t>Two coats plascon polvin super acrylic pva paint of 0.6mm rhino boards and rhino gypsum celling boards and cornices</t>
  </si>
  <si>
    <t>STEEL WINDOWS &amp;DOORS</t>
  </si>
  <si>
    <t>50x50x3.0mm angle iron</t>
  </si>
  <si>
    <t>CARPENTRY</t>
  </si>
  <si>
    <t>ROOF COVERING</t>
  </si>
  <si>
    <t xml:space="preserve">ROOF COVERING </t>
  </si>
  <si>
    <t>STEEL WINDOWS &amp; DOORS</t>
  </si>
  <si>
    <t>ROOF STRUCTURAL STEEL WORKS</t>
  </si>
  <si>
    <t xml:space="preserve">0.47x4.8m IBR roofing sheets </t>
  </si>
  <si>
    <t>20 Mpa /19mm Concrete in  foundation</t>
  </si>
  <si>
    <t>brick wall in class  14MPa cement brick in 1:4 cement mortar brick force every third layer</t>
  </si>
  <si>
    <t>4.7</t>
  </si>
  <si>
    <t>4.8</t>
  </si>
  <si>
    <t>4.9</t>
  </si>
  <si>
    <t>ND11F</t>
  </si>
  <si>
    <t>External doors and steel frames (D1)</t>
  </si>
  <si>
    <t>External doors and steel frames (D2)</t>
  </si>
  <si>
    <t xml:space="preserve">0.47x6.2m IBR roofing sheets </t>
  </si>
  <si>
    <t>0.6mm Rhino board ceiling &amp; all fittings</t>
  </si>
  <si>
    <t>VAT 15%</t>
  </si>
  <si>
    <t>150mm brick force in double brick wall</t>
  </si>
  <si>
    <t>Cement for plaster (50kg OHORONGO 32.5)</t>
  </si>
  <si>
    <t xml:space="preserve">Item </t>
  </si>
  <si>
    <t xml:space="preserve">Description </t>
  </si>
  <si>
    <t>Como Medium Back Operator Chair; Black mesh backrest; Black frame; Black upholstery seat; Rotating Arms with padded armrest; Swivel and tilt mechanism; Black steel 5-Star black castor base; 120 kg weight limit; 5 years guarantee</t>
  </si>
  <si>
    <t xml:space="preserve">Blink Visitors Chair; Black epoxy sleight frame; Black mesh backrest; 120 kg weight limit; 5 years guarantee </t>
  </si>
  <si>
    <t xml:space="preserve">FURNITURE AND FITTINGS </t>
  </si>
  <si>
    <t>Round 4 seater conference table; 1200 Diameter; X-base</t>
  </si>
  <si>
    <t xml:space="preserve">Activity LHS Single Desk Loop Leg and Modesty Panel with Hinged Door Pedenza 1xFiling Draw &amp; 2 x Standard Draw - 38 x 38mm metal loop black leg and linked to a hinged door Pedenza comprising 1x Lockable Cupboard with Adjustable Shelf, 1x Deep Filer Drawer &amp; 2x Standard Drawers (Central Locking). Silver Handles. 2x Cable Outlets. 16mm Modesty Panel. 22mm Tops with 2x Steel Cross Beams. (Main Desk 900 x 1800) (Hinged Door Pedenza 900 x 500) </t>
  </si>
  <si>
    <t xml:space="preserve">Total Carried to summary </t>
  </si>
  <si>
    <t>8.2</t>
  </si>
  <si>
    <t>INTERLOCKING AND STORMWATER WORKS</t>
  </si>
  <si>
    <t>80 mm thick 35 Mpa concrete interlocking grey paving on 20mm (uncompacted thicknes) clean river sand</t>
  </si>
  <si>
    <t>Unit</t>
  </si>
  <si>
    <t>No.</t>
  </si>
  <si>
    <t xml:space="preserve">Offcut to  300mm and backfill in compacted layers not exceeding 150mm to prepare bedding </t>
  </si>
  <si>
    <t>Construct 400mm wide stormwater channel with metal grid on top(extension to existing stormwater channel), supply and intall two 160mm PVC pipes under proposed building to allow for stormwater flow</t>
  </si>
  <si>
    <t>SUB TOTAL</t>
  </si>
  <si>
    <t>75X50X20x2.5mm Lipped channel</t>
  </si>
  <si>
    <t>foundation excavations</t>
  </si>
  <si>
    <t>AIRCONS SUPPLY AND INSTALLATION</t>
  </si>
  <si>
    <t>Complete supply and Installation of a GREE 30000 BTU/hr. Air Conditioner, wall mount</t>
  </si>
  <si>
    <t>Complete supply and Installation of a GREE 18000 BTU/hr. Air Conditioner, wall mount</t>
  </si>
  <si>
    <t>ELECTRICAL INTALLATION</t>
  </si>
  <si>
    <t>supply and complete electrical installation in accordance to the codes of practices</t>
  </si>
  <si>
    <t>per office</t>
  </si>
  <si>
    <t>4,42x07mm (4 rows) 9.0mm shatter/hard board vanished racks mounted to the wall</t>
  </si>
  <si>
    <t>re-rooting of existing 50mm (16.8m) water pipe:(see drawing for design and specfications)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</si>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</sst>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NAD]\ #,##0.0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164" fontId="3" fillId="0" borderId="1" xfId="0" applyNumberFormat="1" applyFont="1" applyBorder="1"/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0" xfId="0" applyFont="1" applyBorder="1"/>
    <xf numFmtId="1" fontId="2" fillId="0" borderId="1" xfId="0" applyNumberFormat="1" applyFont="1" applyBorder="1"/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6"/>
  <sheetViews>
    <sheetView tabSelected="1" topLeftCell="A82" workbookViewId="0">
      <selection activeCell="F6" sqref="F6"/>
    </sheetView>
  </sheetViews>
  <sheetFormatPr defaultRowHeight="15" x14ac:dyDescent="0.25"/>
  <cols>
    <col min="3" max="3" width="79.85546875" customWidth="1"/>
    <col min="4" max="4" width="12.7109375" customWidth="1"/>
    <col min="5" max="5" width="9.140625" style="8"/>
    <col min="7" max="7" width="14.140625" customWidth="1"/>
    <col min="11" max="11" width="64.5703125" customWidth="1"/>
  </cols>
  <sheetData>
    <row r="2" spans="2:7" x14ac:dyDescent="0.25">
      <c r="B2" s="3"/>
      <c r="C2" s="2" t="s">
        <v>31</v>
      </c>
      <c r="D2" s="3"/>
      <c r="E2" s="6"/>
      <c r="F2" s="3"/>
      <c r="G2" s="3"/>
    </row>
    <row r="3" spans="2:7" x14ac:dyDescent="0.25">
      <c r="B3" s="2" t="s">
        <v>0</v>
      </c>
      <c r="C3" s="2" t="s">
        <v>1</v>
      </c>
      <c r="D3" s="2" t="s">
        <v>77</v>
      </c>
      <c r="E3" s="7" t="s">
        <v>2</v>
      </c>
      <c r="F3" s="2" t="s">
        <v>3</v>
      </c>
      <c r="G3" s="2" t="s">
        <v>4</v>
      </c>
    </row>
    <row r="4" spans="2:7" x14ac:dyDescent="0.25">
      <c r="B4" s="3">
        <v>1</v>
      </c>
      <c r="C4" s="2" t="s">
        <v>5</v>
      </c>
      <c r="D4" s="3"/>
      <c r="E4" s="6"/>
      <c r="F4" s="3"/>
      <c r="G4" s="3"/>
    </row>
    <row r="5" spans="2:7" x14ac:dyDescent="0.25">
      <c r="B5" s="3">
        <v>1.1000000000000001</v>
      </c>
      <c r="C5" s="3" t="s">
        <v>6</v>
      </c>
      <c r="D5" s="3" t="s">
        <v>32</v>
      </c>
      <c r="E5" s="9"/>
      <c r="F5" s="3"/>
      <c r="G5" s="3">
        <f>E5*F5</f>
        <v>0</v>
      </c>
    </row>
    <row r="6" spans="2:7" x14ac:dyDescent="0.25">
      <c r="B6" s="3">
        <v>1.2</v>
      </c>
      <c r="C6" s="3" t="s">
        <v>8</v>
      </c>
      <c r="D6" s="3" t="s">
        <v>7</v>
      </c>
      <c r="E6" s="9"/>
      <c r="F6" s="3"/>
      <c r="G6" s="3">
        <f>F6</f>
        <v>0</v>
      </c>
    </row>
    <row r="7" spans="2:7" x14ac:dyDescent="0.25">
      <c r="B7" s="3">
        <v>1.3</v>
      </c>
      <c r="C7" s="3" t="s">
        <v>9</v>
      </c>
      <c r="D7" s="3" t="s">
        <v>32</v>
      </c>
      <c r="E7" s="9"/>
      <c r="F7" s="3"/>
      <c r="G7" s="3">
        <f>F7*E7</f>
        <v>0</v>
      </c>
    </row>
    <row r="8" spans="2:7" x14ac:dyDescent="0.25">
      <c r="B8" s="3">
        <v>1.4</v>
      </c>
      <c r="C8" s="3" t="s">
        <v>11</v>
      </c>
      <c r="D8" s="3" t="s">
        <v>32</v>
      </c>
      <c r="E8" s="9"/>
      <c r="F8" s="3"/>
      <c r="G8" s="3">
        <f>F8*E8</f>
        <v>0</v>
      </c>
    </row>
    <row r="9" spans="2:7" x14ac:dyDescent="0.25">
      <c r="B9" s="3"/>
      <c r="C9" s="2" t="s">
        <v>12</v>
      </c>
      <c r="D9" s="3"/>
      <c r="E9" s="6"/>
      <c r="F9" s="3"/>
      <c r="G9" s="4">
        <f>G5+G6+G7+G8</f>
        <v>0</v>
      </c>
    </row>
    <row r="10" spans="2:7" x14ac:dyDescent="0.25">
      <c r="B10" s="17"/>
      <c r="C10" s="18"/>
      <c r="D10" s="18"/>
      <c r="E10" s="18"/>
      <c r="F10" s="18"/>
      <c r="G10" s="19"/>
    </row>
    <row r="11" spans="2:7" x14ac:dyDescent="0.25">
      <c r="B11" s="2" t="s">
        <v>0</v>
      </c>
      <c r="C11" s="2" t="s">
        <v>1</v>
      </c>
      <c r="D11" s="2" t="s">
        <v>77</v>
      </c>
      <c r="E11" s="7" t="s">
        <v>2</v>
      </c>
      <c r="F11" s="2" t="s">
        <v>3</v>
      </c>
      <c r="G11" s="2" t="s">
        <v>4</v>
      </c>
    </row>
    <row r="12" spans="2:7" x14ac:dyDescent="0.25">
      <c r="B12" s="3">
        <v>2</v>
      </c>
      <c r="C12" s="2" t="s">
        <v>13</v>
      </c>
      <c r="D12" s="3"/>
      <c r="E12" s="6"/>
      <c r="F12" s="3"/>
      <c r="G12" s="3"/>
    </row>
    <row r="13" spans="2:7" x14ac:dyDescent="0.25">
      <c r="B13" s="3">
        <v>2.1</v>
      </c>
      <c r="C13" s="3" t="s">
        <v>83</v>
      </c>
      <c r="D13" s="3" t="s">
        <v>21</v>
      </c>
      <c r="E13" s="9">
        <v>31.94</v>
      </c>
      <c r="F13" s="3"/>
      <c r="G13" s="3">
        <f>+E13*F13</f>
        <v>0</v>
      </c>
    </row>
    <row r="14" spans="2:7" x14ac:dyDescent="0.25">
      <c r="B14" s="3">
        <v>2.2000000000000002</v>
      </c>
      <c r="C14" s="3" t="s">
        <v>14</v>
      </c>
      <c r="D14" s="3" t="s">
        <v>22</v>
      </c>
      <c r="E14" s="9">
        <v>49.14</v>
      </c>
      <c r="F14" s="3"/>
      <c r="G14" s="3">
        <f t="shared" ref="G14:G16" si="0">+E14*F14</f>
        <v>0</v>
      </c>
    </row>
    <row r="15" spans="2:7" x14ac:dyDescent="0.25">
      <c r="B15" s="3">
        <v>2.2999999999999998</v>
      </c>
      <c r="C15" s="3" t="s">
        <v>15</v>
      </c>
      <c r="D15" s="3" t="s">
        <v>22</v>
      </c>
      <c r="E15" s="9">
        <v>63.14</v>
      </c>
      <c r="F15" s="3"/>
      <c r="G15" s="3">
        <f t="shared" si="0"/>
        <v>0</v>
      </c>
    </row>
    <row r="16" spans="2:7" x14ac:dyDescent="0.25">
      <c r="B16" s="3">
        <v>2.4</v>
      </c>
      <c r="C16" s="3" t="s">
        <v>16</v>
      </c>
      <c r="D16" s="3" t="s">
        <v>21</v>
      </c>
      <c r="E16" s="9">
        <v>15.78</v>
      </c>
      <c r="F16" s="3"/>
      <c r="G16" s="3">
        <f t="shared" si="0"/>
        <v>0</v>
      </c>
    </row>
    <row r="17" spans="2:7" x14ac:dyDescent="0.25">
      <c r="B17" s="3"/>
      <c r="C17" s="2" t="s">
        <v>12</v>
      </c>
      <c r="D17" s="3"/>
      <c r="E17" s="6"/>
      <c r="F17" s="3"/>
      <c r="G17" s="4">
        <f>G13+G14+G15+G16</f>
        <v>0</v>
      </c>
    </row>
    <row r="18" spans="2:7" x14ac:dyDescent="0.25">
      <c r="B18" s="17"/>
      <c r="C18" s="18"/>
      <c r="D18" s="18"/>
      <c r="E18" s="18"/>
      <c r="F18" s="18"/>
      <c r="G18" s="19"/>
    </row>
    <row r="19" spans="2:7" x14ac:dyDescent="0.25">
      <c r="B19" s="2" t="s">
        <v>0</v>
      </c>
      <c r="C19" s="2" t="s">
        <v>1</v>
      </c>
      <c r="D19" s="2" t="s">
        <v>77</v>
      </c>
      <c r="E19" s="7" t="s">
        <v>2</v>
      </c>
      <c r="F19" s="2" t="s">
        <v>3</v>
      </c>
      <c r="G19" s="2" t="s">
        <v>4</v>
      </c>
    </row>
    <row r="20" spans="2:7" x14ac:dyDescent="0.25">
      <c r="B20" s="3">
        <v>3</v>
      </c>
      <c r="C20" s="2" t="s">
        <v>17</v>
      </c>
      <c r="D20" s="3"/>
      <c r="E20" s="6"/>
      <c r="F20" s="3"/>
      <c r="G20" s="3"/>
    </row>
    <row r="21" spans="2:7" x14ac:dyDescent="0.25">
      <c r="B21" s="3">
        <v>3.1</v>
      </c>
      <c r="C21" s="3" t="s">
        <v>53</v>
      </c>
      <c r="D21" s="3" t="s">
        <v>21</v>
      </c>
      <c r="E21" s="11">
        <v>12.28</v>
      </c>
      <c r="F21" s="3"/>
      <c r="G21" s="3">
        <f>F21*E21</f>
        <v>0</v>
      </c>
    </row>
    <row r="22" spans="2:7" x14ac:dyDescent="0.25">
      <c r="B22" s="3">
        <v>3.2</v>
      </c>
      <c r="C22" s="3" t="s">
        <v>33</v>
      </c>
      <c r="D22" s="3" t="s">
        <v>21</v>
      </c>
      <c r="E22" s="11">
        <v>6.3140000000000001</v>
      </c>
      <c r="F22" s="3"/>
      <c r="G22" s="3">
        <f t="shared" ref="G22:G23" si="1">F22*E22</f>
        <v>0</v>
      </c>
    </row>
    <row r="23" spans="2:7" x14ac:dyDescent="0.25">
      <c r="B23" s="3">
        <v>3.3</v>
      </c>
      <c r="C23" s="3" t="s">
        <v>18</v>
      </c>
      <c r="D23" s="3" t="s">
        <v>19</v>
      </c>
      <c r="E23" s="11">
        <v>15</v>
      </c>
      <c r="F23" s="3"/>
      <c r="G23" s="3">
        <f t="shared" si="1"/>
        <v>0</v>
      </c>
    </row>
    <row r="24" spans="2:7" x14ac:dyDescent="0.25">
      <c r="B24" s="3"/>
      <c r="C24" s="2" t="s">
        <v>12</v>
      </c>
      <c r="D24" s="3"/>
      <c r="E24" s="6"/>
      <c r="F24" s="3"/>
      <c r="G24" s="4">
        <f>SUM(G21:G23)</f>
        <v>0</v>
      </c>
    </row>
    <row r="25" spans="2:7" x14ac:dyDescent="0.25">
      <c r="B25" s="17"/>
      <c r="C25" s="18"/>
      <c r="D25" s="18"/>
      <c r="E25" s="18"/>
      <c r="F25" s="18"/>
      <c r="G25" s="19"/>
    </row>
    <row r="26" spans="2:7" x14ac:dyDescent="0.25">
      <c r="B26" s="2" t="s">
        <v>0</v>
      </c>
      <c r="C26" s="2" t="s">
        <v>1</v>
      </c>
      <c r="D26" s="2" t="s">
        <v>77</v>
      </c>
      <c r="E26" s="7" t="s">
        <v>2</v>
      </c>
      <c r="F26" s="2" t="s">
        <v>3</v>
      </c>
      <c r="G26" s="2" t="s">
        <v>4</v>
      </c>
    </row>
    <row r="27" spans="2:7" x14ac:dyDescent="0.25">
      <c r="B27" s="3">
        <v>4</v>
      </c>
      <c r="C27" s="2" t="s">
        <v>20</v>
      </c>
      <c r="D27" s="3"/>
      <c r="E27" s="6"/>
      <c r="F27" s="3"/>
      <c r="G27" s="3"/>
    </row>
    <row r="28" spans="2:7" x14ac:dyDescent="0.25">
      <c r="B28" s="3">
        <v>4.0999999999999996</v>
      </c>
      <c r="C28" s="3" t="s">
        <v>41</v>
      </c>
      <c r="D28" s="3" t="s">
        <v>0</v>
      </c>
      <c r="E28" s="10">
        <v>5265</v>
      </c>
      <c r="F28" s="3"/>
      <c r="G28" s="3">
        <f>F28*E28</f>
        <v>0</v>
      </c>
    </row>
    <row r="29" spans="2:7" x14ac:dyDescent="0.25">
      <c r="B29" s="3">
        <v>4.2</v>
      </c>
      <c r="C29" s="3" t="s">
        <v>54</v>
      </c>
      <c r="D29" s="3" t="s">
        <v>0</v>
      </c>
      <c r="E29" s="10">
        <v>18562</v>
      </c>
      <c r="F29" s="3"/>
      <c r="G29" s="3">
        <f>F29*E29</f>
        <v>0</v>
      </c>
    </row>
    <row r="30" spans="2:7" x14ac:dyDescent="0.25">
      <c r="B30" s="3">
        <v>4.3</v>
      </c>
      <c r="C30" s="3" t="s">
        <v>64</v>
      </c>
      <c r="D30" s="3" t="s">
        <v>19</v>
      </c>
      <c r="E30" s="10">
        <v>890</v>
      </c>
      <c r="F30" s="3"/>
      <c r="G30" s="3">
        <f>E30*F30</f>
        <v>0</v>
      </c>
    </row>
    <row r="31" spans="2:7" x14ac:dyDescent="0.25">
      <c r="B31" s="3">
        <v>4.4000000000000004</v>
      </c>
      <c r="C31" s="3" t="s">
        <v>23</v>
      </c>
      <c r="D31" s="3" t="s">
        <v>19</v>
      </c>
      <c r="E31" s="9">
        <v>70.2</v>
      </c>
      <c r="F31" s="3"/>
      <c r="G31" s="3">
        <f t="shared" ref="G31:G36" si="2">F31*E31</f>
        <v>0</v>
      </c>
    </row>
    <row r="32" spans="2:7" x14ac:dyDescent="0.25">
      <c r="B32" s="3">
        <v>4.5</v>
      </c>
      <c r="C32" s="3" t="s">
        <v>65</v>
      </c>
      <c r="D32" s="3" t="s">
        <v>0</v>
      </c>
      <c r="E32" s="9">
        <v>18</v>
      </c>
      <c r="F32" s="3"/>
      <c r="G32" s="3">
        <f t="shared" si="2"/>
        <v>0</v>
      </c>
    </row>
    <row r="33" spans="2:7" x14ac:dyDescent="0.25">
      <c r="B33" s="3">
        <v>4.5999999999999996</v>
      </c>
      <c r="C33" s="3" t="s">
        <v>34</v>
      </c>
      <c r="D33" s="3" t="s">
        <v>0</v>
      </c>
      <c r="E33" s="9">
        <v>12</v>
      </c>
      <c r="F33" s="3"/>
      <c r="G33" s="3">
        <f t="shared" si="2"/>
        <v>0</v>
      </c>
    </row>
    <row r="34" spans="2:7" x14ac:dyDescent="0.25">
      <c r="B34" s="5" t="s">
        <v>55</v>
      </c>
      <c r="C34" s="3" t="s">
        <v>35</v>
      </c>
      <c r="D34" s="3" t="s">
        <v>0</v>
      </c>
      <c r="E34" s="9">
        <v>18</v>
      </c>
      <c r="F34" s="3"/>
      <c r="G34" s="3">
        <f t="shared" si="2"/>
        <v>0</v>
      </c>
    </row>
    <row r="35" spans="2:7" x14ac:dyDescent="0.25">
      <c r="B35" s="5" t="s">
        <v>56</v>
      </c>
      <c r="C35" s="3" t="s">
        <v>37</v>
      </c>
      <c r="D35" s="3" t="s">
        <v>21</v>
      </c>
      <c r="E35" s="9">
        <v>30</v>
      </c>
      <c r="F35" s="3"/>
      <c r="G35" s="3">
        <f t="shared" si="2"/>
        <v>0</v>
      </c>
    </row>
    <row r="36" spans="2:7" x14ac:dyDescent="0.25">
      <c r="B36" s="5" t="s">
        <v>57</v>
      </c>
      <c r="C36" s="3" t="s">
        <v>36</v>
      </c>
      <c r="D36" s="3" t="s">
        <v>21</v>
      </c>
      <c r="E36" s="9">
        <v>10</v>
      </c>
      <c r="F36" s="3"/>
      <c r="G36" s="3">
        <f t="shared" si="2"/>
        <v>0</v>
      </c>
    </row>
    <row r="37" spans="2:7" x14ac:dyDescent="0.25">
      <c r="B37" s="3"/>
      <c r="C37" s="2" t="s">
        <v>12</v>
      </c>
      <c r="D37" s="3"/>
      <c r="E37" s="6"/>
      <c r="F37" s="3"/>
      <c r="G37" s="4">
        <f>G28+G29+G30+G31+G32+G33+G34+G35+G36</f>
        <v>0</v>
      </c>
    </row>
    <row r="38" spans="2:7" x14ac:dyDescent="0.25">
      <c r="B38" s="17"/>
      <c r="C38" s="18"/>
      <c r="D38" s="18"/>
      <c r="E38" s="18"/>
      <c r="F38" s="18"/>
      <c r="G38" s="19"/>
    </row>
    <row r="39" spans="2:7" x14ac:dyDescent="0.25">
      <c r="B39" s="2" t="s">
        <v>0</v>
      </c>
      <c r="C39" s="2" t="s">
        <v>1</v>
      </c>
      <c r="D39" s="2" t="s">
        <v>77</v>
      </c>
      <c r="E39" s="7" t="s">
        <v>2</v>
      </c>
      <c r="F39" s="2" t="s">
        <v>3</v>
      </c>
      <c r="G39" s="2" t="s">
        <v>4</v>
      </c>
    </row>
    <row r="40" spans="2:7" x14ac:dyDescent="0.25">
      <c r="B40" s="3">
        <v>5</v>
      </c>
      <c r="C40" s="2" t="s">
        <v>40</v>
      </c>
      <c r="D40" s="3"/>
      <c r="E40" s="6"/>
      <c r="F40" s="3"/>
      <c r="G40" s="3"/>
    </row>
    <row r="41" spans="2:7" x14ac:dyDescent="0.25">
      <c r="B41" s="3">
        <v>5.0999999999999996</v>
      </c>
      <c r="C41" s="3" t="s">
        <v>42</v>
      </c>
      <c r="D41" s="3" t="s">
        <v>22</v>
      </c>
      <c r="E41" s="9">
        <v>161.12</v>
      </c>
      <c r="F41" s="3"/>
      <c r="G41" s="3">
        <f>E41*F41</f>
        <v>0</v>
      </c>
    </row>
    <row r="42" spans="2:7" x14ac:dyDescent="0.25">
      <c r="B42" s="3">
        <v>5.2</v>
      </c>
      <c r="C42" s="3" t="s">
        <v>43</v>
      </c>
      <c r="D42" s="3" t="s">
        <v>22</v>
      </c>
      <c r="E42" s="9">
        <v>322.24</v>
      </c>
      <c r="F42" s="3"/>
      <c r="G42" s="3">
        <f t="shared" ref="G42:G43" si="3">E42*F42</f>
        <v>0</v>
      </c>
    </row>
    <row r="43" spans="2:7" x14ac:dyDescent="0.25">
      <c r="B43" s="3">
        <v>5.3</v>
      </c>
      <c r="C43" s="3" t="s">
        <v>44</v>
      </c>
      <c r="D43" s="3" t="s">
        <v>22</v>
      </c>
      <c r="E43" s="9">
        <v>63.14</v>
      </c>
      <c r="F43" s="3"/>
      <c r="G43" s="3">
        <f t="shared" si="3"/>
        <v>0</v>
      </c>
    </row>
    <row r="44" spans="2:7" x14ac:dyDescent="0.25">
      <c r="B44" s="3">
        <v>5.4</v>
      </c>
      <c r="C44" s="3" t="s">
        <v>39</v>
      </c>
      <c r="D44" s="3" t="s">
        <v>22</v>
      </c>
      <c r="E44" s="9">
        <v>63.14</v>
      </c>
      <c r="F44" s="3"/>
      <c r="G44" s="3">
        <f>E44*F44</f>
        <v>0</v>
      </c>
    </row>
    <row r="45" spans="2:7" x14ac:dyDescent="0.25">
      <c r="B45" s="3"/>
      <c r="C45" s="2" t="s">
        <v>12</v>
      </c>
      <c r="D45" s="3"/>
      <c r="E45" s="6"/>
      <c r="F45" s="3"/>
      <c r="G45" s="4">
        <f>G41+G42+G43+G44</f>
        <v>0</v>
      </c>
    </row>
    <row r="46" spans="2:7" x14ac:dyDescent="0.25">
      <c r="B46" s="17"/>
      <c r="C46" s="18"/>
      <c r="D46" s="18"/>
      <c r="E46" s="18"/>
      <c r="F46" s="18"/>
      <c r="G46" s="19"/>
    </row>
    <row r="47" spans="2:7" x14ac:dyDescent="0.25">
      <c r="B47" s="2" t="s">
        <v>0</v>
      </c>
      <c r="C47" s="2" t="s">
        <v>1</v>
      </c>
      <c r="D47" s="2" t="s">
        <v>77</v>
      </c>
      <c r="E47" s="7" t="s">
        <v>2</v>
      </c>
      <c r="F47" s="2" t="s">
        <v>3</v>
      </c>
      <c r="G47" s="2" t="s">
        <v>4</v>
      </c>
    </row>
    <row r="48" spans="2:7" x14ac:dyDescent="0.25">
      <c r="B48" s="2">
        <v>6</v>
      </c>
      <c r="C48" s="2" t="s">
        <v>45</v>
      </c>
      <c r="D48" s="3"/>
      <c r="E48" s="6"/>
      <c r="F48" s="3"/>
      <c r="G48" s="3"/>
    </row>
    <row r="49" spans="2:7" x14ac:dyDescent="0.25">
      <c r="B49" s="3">
        <v>6.1</v>
      </c>
      <c r="C49" s="3" t="s">
        <v>58</v>
      </c>
      <c r="D49" s="3" t="s">
        <v>10</v>
      </c>
      <c r="E49" s="9">
        <v>3</v>
      </c>
      <c r="F49" s="3"/>
      <c r="G49" s="3">
        <f t="shared" ref="G49:G51" si="4">F49*E49</f>
        <v>0</v>
      </c>
    </row>
    <row r="50" spans="2:7" x14ac:dyDescent="0.25">
      <c r="B50" s="3">
        <v>6.2</v>
      </c>
      <c r="C50" s="3" t="s">
        <v>59</v>
      </c>
      <c r="D50" s="3" t="s">
        <v>10</v>
      </c>
      <c r="E50" s="9">
        <v>3</v>
      </c>
      <c r="F50" s="3"/>
      <c r="G50" s="3">
        <f t="shared" si="4"/>
        <v>0</v>
      </c>
    </row>
    <row r="51" spans="2:7" x14ac:dyDescent="0.25">
      <c r="B51" s="3">
        <v>6.3</v>
      </c>
      <c r="C51" s="3" t="s">
        <v>60</v>
      </c>
      <c r="D51" s="3" t="s">
        <v>10</v>
      </c>
      <c r="E51" s="9">
        <v>1</v>
      </c>
      <c r="F51" s="3"/>
      <c r="G51" s="3">
        <f t="shared" si="4"/>
        <v>0</v>
      </c>
    </row>
    <row r="52" spans="2:7" x14ac:dyDescent="0.25">
      <c r="B52" s="3"/>
      <c r="C52" s="2" t="s">
        <v>12</v>
      </c>
      <c r="D52" s="3"/>
      <c r="E52" s="6"/>
      <c r="F52" s="3"/>
      <c r="G52" s="4">
        <f>SUM(G49:G51)</f>
        <v>0</v>
      </c>
    </row>
    <row r="53" spans="2:7" x14ac:dyDescent="0.25">
      <c r="B53" s="17"/>
      <c r="C53" s="18"/>
      <c r="D53" s="18"/>
      <c r="E53" s="18"/>
      <c r="F53" s="18"/>
      <c r="G53" s="19"/>
    </row>
    <row r="54" spans="2:7" x14ac:dyDescent="0.25">
      <c r="B54" s="2" t="s">
        <v>0</v>
      </c>
      <c r="C54" s="2" t="s">
        <v>1</v>
      </c>
      <c r="D54" s="2" t="s">
        <v>77</v>
      </c>
      <c r="E54" s="7" t="s">
        <v>2</v>
      </c>
      <c r="F54" s="2" t="s">
        <v>3</v>
      </c>
      <c r="G54" s="2" t="s">
        <v>4</v>
      </c>
    </row>
    <row r="55" spans="2:7" x14ac:dyDescent="0.25">
      <c r="B55" s="2">
        <v>7</v>
      </c>
      <c r="C55" s="2" t="s">
        <v>38</v>
      </c>
      <c r="D55" s="3"/>
      <c r="E55" s="6"/>
      <c r="F55" s="3"/>
      <c r="G55" s="3"/>
    </row>
    <row r="56" spans="2:7" x14ac:dyDescent="0.25">
      <c r="B56" s="3">
        <v>7.1</v>
      </c>
      <c r="C56" s="3" t="s">
        <v>46</v>
      </c>
      <c r="D56" s="3" t="s">
        <v>19</v>
      </c>
      <c r="E56" s="9">
        <v>70</v>
      </c>
      <c r="F56" s="3"/>
      <c r="G56" s="3">
        <f>E56*F56</f>
        <v>0</v>
      </c>
    </row>
    <row r="57" spans="2:7" x14ac:dyDescent="0.25">
      <c r="B57" s="3">
        <v>7.2</v>
      </c>
      <c r="C57" s="3" t="s">
        <v>82</v>
      </c>
      <c r="D57" s="3" t="s">
        <v>19</v>
      </c>
      <c r="E57" s="9">
        <v>68</v>
      </c>
      <c r="F57" s="3"/>
      <c r="G57" s="3">
        <f>E57*F57</f>
        <v>0</v>
      </c>
    </row>
    <row r="58" spans="2:7" x14ac:dyDescent="0.25">
      <c r="B58" s="3"/>
      <c r="C58" s="2" t="s">
        <v>12</v>
      </c>
      <c r="D58" s="3"/>
      <c r="E58" s="6"/>
      <c r="F58" s="3"/>
      <c r="G58" s="4">
        <f>SUM(G56:G57)</f>
        <v>0</v>
      </c>
    </row>
    <row r="59" spans="2:7" x14ac:dyDescent="0.25">
      <c r="B59" s="17"/>
      <c r="C59" s="18"/>
      <c r="D59" s="18"/>
      <c r="E59" s="18"/>
      <c r="F59" s="18"/>
      <c r="G59" s="19"/>
    </row>
    <row r="60" spans="2:7" x14ac:dyDescent="0.25">
      <c r="B60" s="2" t="s">
        <v>0</v>
      </c>
      <c r="C60" s="2" t="s">
        <v>1</v>
      </c>
      <c r="D60" s="2" t="s">
        <v>77</v>
      </c>
      <c r="E60" s="7" t="s">
        <v>2</v>
      </c>
      <c r="F60" s="2" t="s">
        <v>3</v>
      </c>
      <c r="G60" s="2" t="s">
        <v>4</v>
      </c>
    </row>
    <row r="61" spans="2:7" x14ac:dyDescent="0.25">
      <c r="B61" s="2">
        <v>8</v>
      </c>
      <c r="C61" s="2" t="s">
        <v>48</v>
      </c>
      <c r="D61" s="3"/>
      <c r="E61" s="6"/>
      <c r="F61" s="3"/>
      <c r="G61" s="3"/>
    </row>
    <row r="62" spans="2:7" x14ac:dyDescent="0.25">
      <c r="B62" s="3">
        <v>8.1</v>
      </c>
      <c r="C62" s="3" t="s">
        <v>61</v>
      </c>
      <c r="D62" s="3" t="s">
        <v>0</v>
      </c>
      <c r="E62" s="9">
        <v>17</v>
      </c>
      <c r="F62" s="3"/>
      <c r="G62" s="3">
        <f>F62*E62</f>
        <v>0</v>
      </c>
    </row>
    <row r="63" spans="2:7" x14ac:dyDescent="0.25">
      <c r="B63" s="5" t="s">
        <v>74</v>
      </c>
      <c r="C63" s="3" t="s">
        <v>52</v>
      </c>
      <c r="D63" s="3" t="s">
        <v>0</v>
      </c>
      <c r="E63" s="9">
        <v>12</v>
      </c>
      <c r="F63" s="3"/>
      <c r="G63" s="3">
        <f>E63*F63</f>
        <v>0</v>
      </c>
    </row>
    <row r="64" spans="2:7" x14ac:dyDescent="0.25">
      <c r="B64" s="3"/>
      <c r="C64" s="2" t="s">
        <v>12</v>
      </c>
      <c r="D64" s="3"/>
      <c r="E64" s="6"/>
      <c r="F64" s="3"/>
      <c r="G64" s="4">
        <f>G62+G63</f>
        <v>0</v>
      </c>
    </row>
    <row r="65" spans="2:7" x14ac:dyDescent="0.25">
      <c r="B65" s="17"/>
      <c r="C65" s="18"/>
      <c r="D65" s="18"/>
      <c r="E65" s="18"/>
      <c r="F65" s="18"/>
      <c r="G65" s="19"/>
    </row>
    <row r="66" spans="2:7" x14ac:dyDescent="0.25">
      <c r="B66" s="2" t="s">
        <v>0</v>
      </c>
      <c r="C66" s="2" t="s">
        <v>1</v>
      </c>
      <c r="D66" s="2" t="s">
        <v>77</v>
      </c>
      <c r="E66" s="7" t="s">
        <v>2</v>
      </c>
      <c r="F66" s="2" t="s">
        <v>3</v>
      </c>
      <c r="G66" s="2" t="s">
        <v>4</v>
      </c>
    </row>
    <row r="67" spans="2:7" x14ac:dyDescent="0.25">
      <c r="B67" s="2">
        <v>9</v>
      </c>
      <c r="C67" s="2" t="s">
        <v>47</v>
      </c>
      <c r="D67" s="3"/>
      <c r="E67" s="6"/>
      <c r="F67" s="3"/>
      <c r="G67" s="3"/>
    </row>
    <row r="68" spans="2:7" x14ac:dyDescent="0.25">
      <c r="B68" s="3">
        <v>9.1</v>
      </c>
      <c r="C68" s="3" t="s">
        <v>62</v>
      </c>
      <c r="D68" s="3" t="s">
        <v>22</v>
      </c>
      <c r="E68" s="9">
        <v>63.14</v>
      </c>
      <c r="F68" s="3"/>
      <c r="G68" s="3">
        <f>E68*F68</f>
        <v>0</v>
      </c>
    </row>
    <row r="69" spans="2:7" x14ac:dyDescent="0.25">
      <c r="B69" s="3">
        <v>9.1999999999999993</v>
      </c>
      <c r="C69" s="3" t="s">
        <v>90</v>
      </c>
      <c r="D69" s="3" t="s">
        <v>66</v>
      </c>
      <c r="E69" s="10">
        <v>4</v>
      </c>
      <c r="F69" s="3"/>
      <c r="G69" s="15">
        <f>F69*E69</f>
        <v>0</v>
      </c>
    </row>
    <row r="70" spans="2:7" x14ac:dyDescent="0.25">
      <c r="B70" s="3"/>
      <c r="C70" s="2" t="s">
        <v>12</v>
      </c>
      <c r="D70" s="3"/>
      <c r="E70" s="6"/>
      <c r="F70" s="3"/>
      <c r="G70" s="4">
        <f>G69+G68</f>
        <v>0</v>
      </c>
    </row>
    <row r="71" spans="2:7" x14ac:dyDescent="0.25">
      <c r="B71" s="20"/>
      <c r="C71" s="20"/>
      <c r="D71" s="20"/>
      <c r="E71" s="20"/>
      <c r="F71" s="20"/>
      <c r="G71" s="20"/>
    </row>
    <row r="72" spans="2:7" x14ac:dyDescent="0.25">
      <c r="B72" s="3" t="s">
        <v>66</v>
      </c>
      <c r="C72" s="2" t="s">
        <v>67</v>
      </c>
      <c r="D72" s="2" t="s">
        <v>77</v>
      </c>
      <c r="E72" s="7" t="s">
        <v>2</v>
      </c>
      <c r="F72" s="2" t="s">
        <v>3</v>
      </c>
      <c r="G72" s="2" t="s">
        <v>4</v>
      </c>
    </row>
    <row r="73" spans="2:7" x14ac:dyDescent="0.25">
      <c r="B73" s="3">
        <v>10</v>
      </c>
      <c r="C73" s="2" t="s">
        <v>70</v>
      </c>
      <c r="D73" s="3"/>
      <c r="E73" s="6"/>
      <c r="F73" s="3"/>
      <c r="G73" s="4"/>
    </row>
    <row r="74" spans="2:7" ht="34.5" x14ac:dyDescent="0.25">
      <c r="B74" s="3">
        <v>10.1</v>
      </c>
      <c r="C74" s="13" t="s">
        <v>68</v>
      </c>
      <c r="D74" s="3" t="s">
        <v>66</v>
      </c>
      <c r="E74" s="9">
        <v>3</v>
      </c>
      <c r="F74" s="3"/>
      <c r="G74" s="3">
        <f>E74*F74</f>
        <v>0</v>
      </c>
    </row>
    <row r="75" spans="2:7" x14ac:dyDescent="0.25">
      <c r="B75" s="3">
        <v>10.199999999999999</v>
      </c>
      <c r="C75" s="3" t="s">
        <v>69</v>
      </c>
      <c r="D75" s="3" t="s">
        <v>66</v>
      </c>
      <c r="E75" s="9">
        <v>8</v>
      </c>
      <c r="F75" s="3"/>
      <c r="G75" s="3">
        <f>E75*F75</f>
        <v>0</v>
      </c>
    </row>
    <row r="76" spans="2:7" ht="57" x14ac:dyDescent="0.25">
      <c r="B76" s="3">
        <v>10.3</v>
      </c>
      <c r="C76" s="13" t="s">
        <v>72</v>
      </c>
      <c r="D76" s="3" t="s">
        <v>66</v>
      </c>
      <c r="E76" s="9">
        <v>3</v>
      </c>
      <c r="F76" s="3"/>
      <c r="G76" s="3">
        <f>E76*F76</f>
        <v>0</v>
      </c>
    </row>
    <row r="77" spans="2:7" x14ac:dyDescent="0.25">
      <c r="B77" s="3">
        <v>10.4</v>
      </c>
      <c r="C77" s="3" t="s">
        <v>71</v>
      </c>
      <c r="D77" s="3" t="s">
        <v>66</v>
      </c>
      <c r="E77" s="9">
        <v>1</v>
      </c>
      <c r="F77" s="3"/>
      <c r="G77" s="3">
        <f>E77*F77</f>
        <v>0</v>
      </c>
    </row>
    <row r="78" spans="2:7" x14ac:dyDescent="0.25">
      <c r="B78" s="3"/>
      <c r="C78" s="2" t="s">
        <v>73</v>
      </c>
      <c r="D78" s="3"/>
      <c r="E78" s="6"/>
      <c r="F78" s="3"/>
      <c r="G78" s="4">
        <f>G74+G75+G76+G77</f>
        <v>0</v>
      </c>
    </row>
    <row r="79" spans="2:7" x14ac:dyDescent="0.25">
      <c r="B79" s="17"/>
      <c r="C79" s="18"/>
      <c r="D79" s="18"/>
      <c r="E79" s="18"/>
      <c r="F79" s="18"/>
      <c r="G79" s="19"/>
    </row>
    <row r="80" spans="2:7" x14ac:dyDescent="0.25">
      <c r="B80" s="3" t="s">
        <v>66</v>
      </c>
      <c r="C80" s="2" t="s">
        <v>67</v>
      </c>
      <c r="D80" s="2" t="s">
        <v>77</v>
      </c>
      <c r="E80" s="7" t="s">
        <v>2</v>
      </c>
      <c r="F80" s="2" t="s">
        <v>3</v>
      </c>
      <c r="G80" s="2" t="s">
        <v>4</v>
      </c>
    </row>
    <row r="81" spans="2:11" x14ac:dyDescent="0.25">
      <c r="B81" s="3">
        <v>11</v>
      </c>
      <c r="C81" s="2" t="s">
        <v>75</v>
      </c>
      <c r="D81" s="3"/>
      <c r="E81" s="6"/>
      <c r="F81" s="3"/>
      <c r="G81" s="4"/>
    </row>
    <row r="82" spans="2:11" x14ac:dyDescent="0.25">
      <c r="B82" s="3">
        <v>11.1</v>
      </c>
      <c r="C82" s="13" t="s">
        <v>76</v>
      </c>
      <c r="D82" s="3" t="s">
        <v>22</v>
      </c>
      <c r="E82" s="9">
        <v>79.98</v>
      </c>
      <c r="F82" s="3"/>
      <c r="G82" s="3">
        <f>E82*F82</f>
        <v>0</v>
      </c>
    </row>
    <row r="83" spans="2:11" x14ac:dyDescent="0.25">
      <c r="B83" s="3">
        <v>11.2</v>
      </c>
      <c r="C83" s="13" t="s">
        <v>79</v>
      </c>
      <c r="D83" s="3" t="s">
        <v>21</v>
      </c>
      <c r="E83" s="9">
        <v>11.25</v>
      </c>
      <c r="F83" s="3"/>
      <c r="G83" s="3">
        <f>E83*F83</f>
        <v>0</v>
      </c>
    </row>
    <row r="84" spans="2:11" ht="23.25" x14ac:dyDescent="0.25">
      <c r="B84" s="3">
        <v>11.3</v>
      </c>
      <c r="C84" s="13" t="s">
        <v>80</v>
      </c>
      <c r="D84" s="3" t="s">
        <v>78</v>
      </c>
      <c r="E84" s="9">
        <v>8.9</v>
      </c>
      <c r="F84" s="3"/>
      <c r="G84" s="3">
        <f>E84*F84</f>
        <v>0</v>
      </c>
      <c r="K84" s="13"/>
    </row>
    <row r="85" spans="2:11" x14ac:dyDescent="0.25">
      <c r="B85" s="3">
        <v>11.4</v>
      </c>
      <c r="C85" s="13" t="s">
        <v>91</v>
      </c>
      <c r="D85" s="3" t="s">
        <v>92</v>
      </c>
      <c r="E85" s="9">
        <v>16.8</v>
      </c>
      <c r="F85" s="3"/>
      <c r="G85" s="3">
        <f>F85*E85</f>
        <v>0</v>
      </c>
      <c r="K85" s="16"/>
    </row>
    <row r="86" spans="2:11" x14ac:dyDescent="0.25">
      <c r="B86" s="3"/>
      <c r="C86" s="2" t="s">
        <v>73</v>
      </c>
      <c r="D86" s="3"/>
      <c r="E86" s="6"/>
      <c r="F86" s="3"/>
      <c r="G86" s="4">
        <f>G85+G84+G83+G82</f>
        <v>0</v>
      </c>
    </row>
    <row r="87" spans="2:11" x14ac:dyDescent="0.25">
      <c r="B87" s="17"/>
      <c r="C87" s="18"/>
      <c r="D87" s="18"/>
      <c r="E87" s="18"/>
      <c r="F87" s="18"/>
      <c r="G87" s="19"/>
    </row>
    <row r="88" spans="2:11" x14ac:dyDescent="0.25">
      <c r="B88" s="3" t="s">
        <v>66</v>
      </c>
      <c r="C88" s="2" t="s">
        <v>67</v>
      </c>
      <c r="D88" s="2" t="s">
        <v>77</v>
      </c>
      <c r="E88" s="7" t="s">
        <v>2</v>
      </c>
      <c r="F88" s="2" t="s">
        <v>3</v>
      </c>
      <c r="G88" s="2" t="s">
        <v>4</v>
      </c>
    </row>
    <row r="89" spans="2:11" x14ac:dyDescent="0.25">
      <c r="B89" s="3">
        <v>12</v>
      </c>
      <c r="C89" s="2" t="s">
        <v>84</v>
      </c>
      <c r="D89" s="3"/>
      <c r="E89" s="6"/>
      <c r="F89" s="3"/>
      <c r="G89" s="4"/>
    </row>
    <row r="90" spans="2:11" x14ac:dyDescent="0.25">
      <c r="B90" s="3">
        <v>12.1</v>
      </c>
      <c r="C90" s="13" t="s">
        <v>85</v>
      </c>
      <c r="D90" s="3" t="s">
        <v>66</v>
      </c>
      <c r="E90" s="10">
        <v>1</v>
      </c>
      <c r="F90" s="3"/>
      <c r="G90" s="3">
        <f>F90*E90</f>
        <v>0</v>
      </c>
    </row>
    <row r="91" spans="2:11" x14ac:dyDescent="0.25">
      <c r="B91" s="3">
        <v>12.2</v>
      </c>
      <c r="C91" s="13" t="s">
        <v>86</v>
      </c>
      <c r="D91" s="3" t="s">
        <v>66</v>
      </c>
      <c r="E91" s="10">
        <v>5</v>
      </c>
      <c r="F91" s="3"/>
      <c r="G91" s="3">
        <f>F91*E91</f>
        <v>0</v>
      </c>
    </row>
    <row r="92" spans="2:11" x14ac:dyDescent="0.25">
      <c r="B92" s="3"/>
      <c r="C92" s="2" t="s">
        <v>73</v>
      </c>
      <c r="D92" s="3"/>
      <c r="E92" s="6"/>
      <c r="F92" s="3"/>
      <c r="G92" s="4">
        <f>G91+G90</f>
        <v>0</v>
      </c>
    </row>
    <row r="93" spans="2:11" x14ac:dyDescent="0.25">
      <c r="B93" s="17"/>
      <c r="C93" s="18"/>
      <c r="D93" s="18"/>
      <c r="E93" s="18"/>
      <c r="F93" s="18"/>
      <c r="G93" s="19"/>
    </row>
    <row r="94" spans="2:11" x14ac:dyDescent="0.25">
      <c r="B94" s="3" t="s">
        <v>66</v>
      </c>
      <c r="C94" s="2" t="s">
        <v>67</v>
      </c>
      <c r="D94" s="2" t="s">
        <v>77</v>
      </c>
      <c r="E94" s="7" t="s">
        <v>2</v>
      </c>
      <c r="F94" s="2" t="s">
        <v>3</v>
      </c>
      <c r="G94" s="2" t="s">
        <v>4</v>
      </c>
    </row>
    <row r="95" spans="2:11" x14ac:dyDescent="0.25">
      <c r="B95" s="3">
        <v>13</v>
      </c>
      <c r="C95" s="2" t="s">
        <v>87</v>
      </c>
      <c r="D95" s="3"/>
      <c r="E95" s="6"/>
      <c r="F95" s="3"/>
      <c r="G95" s="4"/>
    </row>
    <row r="96" spans="2:11" x14ac:dyDescent="0.25">
      <c r="B96" s="3">
        <v>13.1</v>
      </c>
      <c r="C96" s="13" t="s">
        <v>88</v>
      </c>
      <c r="D96" s="3" t="s">
        <v>89</v>
      </c>
      <c r="E96" s="6">
        <v>3</v>
      </c>
      <c r="F96" s="3"/>
      <c r="G96" s="3">
        <f>F96*E96</f>
        <v>0</v>
      </c>
    </row>
    <row r="97" spans="2:7" x14ac:dyDescent="0.25">
      <c r="B97" s="3"/>
      <c r="C97" s="2" t="s">
        <v>73</v>
      </c>
      <c r="D97" s="3"/>
      <c r="E97" s="6"/>
      <c r="F97" s="3"/>
      <c r="G97" s="4">
        <f>G96</f>
        <v>0</v>
      </c>
    </row>
    <row r="98" spans="2:7" x14ac:dyDescent="0.25">
      <c r="B98" s="14"/>
    </row>
    <row r="99" spans="2:7" x14ac:dyDescent="0.25">
      <c r="B99" s="2" t="s">
        <v>10</v>
      </c>
      <c r="C99" s="2" t="s">
        <v>25</v>
      </c>
      <c r="D99" s="2" t="s">
        <v>24</v>
      </c>
    </row>
    <row r="100" spans="2:7" x14ac:dyDescent="0.25">
      <c r="B100" s="3">
        <v>1</v>
      </c>
      <c r="C100" s="3" t="s">
        <v>26</v>
      </c>
      <c r="D100" s="4">
        <f>G9</f>
        <v>0</v>
      </c>
    </row>
    <row r="101" spans="2:7" x14ac:dyDescent="0.25">
      <c r="B101" s="3">
        <v>2</v>
      </c>
      <c r="C101" s="3" t="s">
        <v>27</v>
      </c>
      <c r="D101" s="4">
        <f>G17</f>
        <v>0</v>
      </c>
    </row>
    <row r="102" spans="2:7" x14ac:dyDescent="0.25">
      <c r="B102" s="3">
        <v>3</v>
      </c>
      <c r="C102" s="3" t="s">
        <v>17</v>
      </c>
      <c r="D102" s="4">
        <f>G24</f>
        <v>0</v>
      </c>
    </row>
    <row r="103" spans="2:7" x14ac:dyDescent="0.25">
      <c r="B103" s="3">
        <v>4</v>
      </c>
      <c r="C103" s="3" t="s">
        <v>28</v>
      </c>
      <c r="D103" s="4">
        <f>G37</f>
        <v>0</v>
      </c>
    </row>
    <row r="104" spans="2:7" x14ac:dyDescent="0.25">
      <c r="B104" s="3">
        <v>5</v>
      </c>
      <c r="C104" s="3" t="s">
        <v>40</v>
      </c>
      <c r="D104" s="4">
        <f>G45</f>
        <v>0</v>
      </c>
    </row>
    <row r="105" spans="2:7" x14ac:dyDescent="0.25">
      <c r="B105" s="3">
        <v>6</v>
      </c>
      <c r="C105" s="3" t="s">
        <v>50</v>
      </c>
      <c r="D105" s="4">
        <f>G52</f>
        <v>0</v>
      </c>
    </row>
    <row r="106" spans="2:7" x14ac:dyDescent="0.25">
      <c r="B106" s="3">
        <v>7</v>
      </c>
      <c r="C106" s="3" t="s">
        <v>51</v>
      </c>
      <c r="D106" s="4">
        <f>G58</f>
        <v>0</v>
      </c>
    </row>
    <row r="107" spans="2:7" x14ac:dyDescent="0.25">
      <c r="B107" s="3">
        <v>8</v>
      </c>
      <c r="C107" s="3" t="s">
        <v>49</v>
      </c>
      <c r="D107" s="4">
        <f>G64</f>
        <v>0</v>
      </c>
    </row>
    <row r="108" spans="2:7" x14ac:dyDescent="0.25">
      <c r="B108" s="3">
        <v>9</v>
      </c>
      <c r="C108" s="3" t="s">
        <v>47</v>
      </c>
      <c r="D108" s="4">
        <f>G70</f>
        <v>0</v>
      </c>
    </row>
    <row r="109" spans="2:7" x14ac:dyDescent="0.25">
      <c r="B109" s="3">
        <v>10</v>
      </c>
      <c r="C109" s="3" t="s">
        <v>70</v>
      </c>
      <c r="D109" s="4">
        <f>G78</f>
        <v>0</v>
      </c>
    </row>
    <row r="110" spans="2:7" x14ac:dyDescent="0.25">
      <c r="B110" s="3">
        <v>11</v>
      </c>
      <c r="C110" s="3" t="s">
        <v>75</v>
      </c>
      <c r="D110" s="4">
        <f>G86</f>
        <v>0</v>
      </c>
    </row>
    <row r="111" spans="2:7" x14ac:dyDescent="0.25">
      <c r="B111" s="3">
        <v>12</v>
      </c>
      <c r="C111" s="3" t="s">
        <v>84</v>
      </c>
      <c r="D111" s="4">
        <f>G92</f>
        <v>0</v>
      </c>
    </row>
    <row r="112" spans="2:7" x14ac:dyDescent="0.25">
      <c r="B112" s="3">
        <v>13</v>
      </c>
      <c r="C112" s="3" t="s">
        <v>87</v>
      </c>
      <c r="D112" s="4">
        <f>G97</f>
        <v>0</v>
      </c>
    </row>
    <row r="113" spans="2:4" x14ac:dyDescent="0.25">
      <c r="B113" s="1"/>
      <c r="C113" s="12" t="s">
        <v>29</v>
      </c>
      <c r="D113" s="4">
        <f>G97+G92+G86+G78+G70+G64+G58+G52+G45+G37+G24+G17+G9</f>
        <v>0</v>
      </c>
    </row>
    <row r="114" spans="2:4" x14ac:dyDescent="0.25">
      <c r="B114" s="1"/>
      <c r="C114" s="12" t="s">
        <v>30</v>
      </c>
      <c r="D114" s="4">
        <f>D113*0.1</f>
        <v>0</v>
      </c>
    </row>
    <row r="115" spans="2:4" x14ac:dyDescent="0.25">
      <c r="B115" s="1"/>
      <c r="C115" s="12" t="s">
        <v>63</v>
      </c>
      <c r="D115" s="4">
        <f>D113*0.15</f>
        <v>0</v>
      </c>
    </row>
    <row r="116" spans="2:4" x14ac:dyDescent="0.25">
      <c r="B116" s="1"/>
      <c r="C116" s="12" t="s">
        <v>81</v>
      </c>
      <c r="D116" s="4">
        <f>D115+D114+D113</f>
        <v>0</v>
      </c>
    </row>
  </sheetData>
  <mergeCells count="12">
    <mergeCell ref="B10:G10"/>
    <mergeCell ref="B65:G65"/>
    <mergeCell ref="B59:G59"/>
    <mergeCell ref="B53:G53"/>
    <mergeCell ref="B46:G46"/>
    <mergeCell ref="B38:G38"/>
    <mergeCell ref="B25:G25"/>
    <mergeCell ref="B87:G87"/>
    <mergeCell ref="B93:G93"/>
    <mergeCell ref="B79:G79"/>
    <mergeCell ref="B71:G71"/>
    <mergeCell ref="B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Council offices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Tyre Pro Managemen 7</dc:creator>
  <cp:lastModifiedBy>AdminJosua (Tsumeb IT)</cp:lastModifiedBy>
  <cp:lastPrinted>2023-01-31T13:21:18Z</cp:lastPrinted>
  <dcterms:created xsi:type="dcterms:W3CDTF">2018-09-25T15:53:20Z</dcterms:created>
  <dcterms:modified xsi:type="dcterms:W3CDTF">2024-07-11T08:38:53Z</dcterms:modified>
</cp:coreProperties>
</file>